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Cloud\Box\3025000_事業統括本部国内事業部環境計画部\03_研究開発\ブルーエコノミー\■住友大阪セメント\04_検討\01_BC量推計・申請書作成\02_申請資料\"/>
    </mc:Choice>
  </mc:AlternateContent>
  <xr:revisionPtr revIDLastSave="0" documentId="13_ncr:1_{C5D0FF35-0552-483E-B5BE-424AE99C79B7}" xr6:coauthVersionLast="47" xr6:coauthVersionMax="47" xr10:uidLastSave="{00000000-0000-0000-0000-000000000000}"/>
  <bookViews>
    <workbookView xWindow="28680" yWindow="-120" windowWidth="29040" windowHeight="15720" tabRatio="752" activeTab="5" xr2:uid="{09B35844-A4C9-384C-B161-73F63E7F5D8D}"/>
  </bookViews>
  <sheets>
    <sheet name="St.1_ガラモ場（項目3）" sheetId="2" r:id="rId1"/>
    <sheet name="St.1_アラメ場（項目4）" sheetId="1" r:id="rId2"/>
    <sheet name="St.2_ガラモ場（項目5）" sheetId="3" r:id="rId3"/>
    <sheet name="St.2_アラメ場（項目6）" sheetId="4" r:id="rId4"/>
    <sheet name="St.3_ガラモ場（項目7）" sheetId="5" r:id="rId5"/>
    <sheet name="St.3_アラメ場（項目8）" sheetId="6"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7" i="3" l="1"/>
  <c r="F7" i="1"/>
  <c r="C11" i="1"/>
  <c r="C11" i="2"/>
  <c r="C11" i="6"/>
  <c r="C11" i="5"/>
  <c r="C11" i="4"/>
  <c r="C11" i="3"/>
  <c r="F7" i="6" l="1"/>
  <c r="F8" i="6" s="1"/>
  <c r="C13" i="6" s="1"/>
  <c r="F6" i="6"/>
  <c r="F7" i="5"/>
  <c r="F8" i="5" s="1"/>
  <c r="F6" i="5"/>
  <c r="F7" i="4"/>
  <c r="F8" i="4" s="1"/>
  <c r="C13" i="4" s="1"/>
  <c r="F6" i="4"/>
  <c r="F8" i="3"/>
  <c r="F6" i="3"/>
  <c r="F7" i="2"/>
  <c r="F8" i="2" s="1"/>
  <c r="F6" i="2"/>
  <c r="C13" i="5" l="1"/>
  <c r="C13" i="3"/>
  <c r="C13" i="2"/>
  <c r="F8" i="1"/>
  <c r="C13" i="1" s="1"/>
  <c r="F6" i="1"/>
  <c r="C2" i="2" l="1"/>
</calcChain>
</file>

<file path=xl/sharedStrings.xml><?xml version="1.0" encoding="utf-8"?>
<sst xmlns="http://schemas.openxmlformats.org/spreadsheetml/2006/main" count="84" uniqueCount="14">
  <si>
    <t>ベースラインの計算シート</t>
    <rPh sb="7" eb="9">
      <t xml:space="preserve">ケイサン </t>
    </rPh>
    <phoneticPr fontId="1"/>
  </si>
  <si>
    <t>対照区で用いた吸収係数（トンCO2/ha/年）</t>
    <rPh sb="0" eb="2">
      <t xml:space="preserve">タイショウ </t>
    </rPh>
    <rPh sb="2" eb="3">
      <t xml:space="preserve">カツドウク </t>
    </rPh>
    <rPh sb="4" eb="5">
      <t xml:space="preserve">モチイタ </t>
    </rPh>
    <rPh sb="7" eb="11">
      <t xml:space="preserve">キュウシュウケイスウ </t>
    </rPh>
    <rPh sb="21" eb="22">
      <t xml:space="preserve">ネン </t>
    </rPh>
    <phoneticPr fontId="1"/>
  </si>
  <si>
    <t>対照区における吸収量の増減量（トンCO2/年）プラスが増加</t>
    <rPh sb="0" eb="3">
      <t xml:space="preserve">タイショウク </t>
    </rPh>
    <rPh sb="7" eb="10">
      <t xml:space="preserve">キュウシュウリョウノ </t>
    </rPh>
    <rPh sb="11" eb="13">
      <t xml:space="preserve">ゾウゲン </t>
    </rPh>
    <rPh sb="13" eb="14">
      <t xml:space="preserve">リョウ </t>
    </rPh>
    <rPh sb="27" eb="29">
      <t xml:space="preserve">ゾウカ </t>
    </rPh>
    <phoneticPr fontId="1"/>
  </si>
  <si>
    <t>もしベースラインが正の値であれば、そのままオンラインのベースラインに入力</t>
    <rPh sb="9" eb="10">
      <t xml:space="preserve">タダシイ </t>
    </rPh>
    <rPh sb="11" eb="12">
      <t xml:space="preserve">アタイ </t>
    </rPh>
    <rPh sb="34" eb="36">
      <t xml:space="preserve">ニュウリョク </t>
    </rPh>
    <phoneticPr fontId="1"/>
  </si>
  <si>
    <t>入力項目（黒の太枠内に入力）</t>
    <rPh sb="0" eb="2">
      <t xml:space="preserve">ニュウリョク </t>
    </rPh>
    <rPh sb="2" eb="4">
      <t xml:space="preserve">コウモク </t>
    </rPh>
    <rPh sb="5" eb="6">
      <t xml:space="preserve">クロ </t>
    </rPh>
    <rPh sb="7" eb="10">
      <t xml:space="preserve">フトワクナイ </t>
    </rPh>
    <rPh sb="11" eb="13">
      <t xml:space="preserve">ニュウリョク </t>
    </rPh>
    <phoneticPr fontId="1"/>
  </si>
  <si>
    <t>活動区における活動前の実勢面積（ha）</t>
    <rPh sb="0" eb="2">
      <t xml:space="preserve">カツドウ </t>
    </rPh>
    <rPh sb="2" eb="3">
      <t xml:space="preserve">シンセイク </t>
    </rPh>
    <rPh sb="7" eb="10">
      <t xml:space="preserve">カツドウマエ </t>
    </rPh>
    <rPh sb="11" eb="13">
      <t xml:space="preserve">ジッセイ </t>
    </rPh>
    <rPh sb="13" eb="15">
      <t xml:space="preserve">メンセキ </t>
    </rPh>
    <phoneticPr fontId="1"/>
  </si>
  <si>
    <t>対照区における活動前の実勢面積（ha）</t>
    <rPh sb="0" eb="2">
      <t xml:space="preserve">タイショウ </t>
    </rPh>
    <rPh sb="2" eb="3">
      <t xml:space="preserve">シンセイク </t>
    </rPh>
    <rPh sb="7" eb="10">
      <t xml:space="preserve">カツドウマエ </t>
    </rPh>
    <rPh sb="11" eb="13">
      <t xml:space="preserve">ジッセイ </t>
    </rPh>
    <rPh sb="13" eb="15">
      <t xml:space="preserve">メンセキ </t>
    </rPh>
    <phoneticPr fontId="1"/>
  </si>
  <si>
    <t>対照区における活動後の実勢面積（ha）</t>
    <rPh sb="0" eb="2">
      <t xml:space="preserve">タイショウ </t>
    </rPh>
    <rPh sb="2" eb="3">
      <t xml:space="preserve">シンセイク </t>
    </rPh>
    <rPh sb="7" eb="9">
      <t xml:space="preserve">カツドウマエ </t>
    </rPh>
    <rPh sb="9" eb="10">
      <t xml:space="preserve">ゴ </t>
    </rPh>
    <rPh sb="11" eb="13">
      <t xml:space="preserve">ジッセイ </t>
    </rPh>
    <rPh sb="13" eb="15">
      <t xml:space="preserve">メンセキ </t>
    </rPh>
    <phoneticPr fontId="1"/>
  </si>
  <si>
    <r>
      <t xml:space="preserve">活動区で用いた吸収係数（トンCO2/ha/年）
</t>
    </r>
    <r>
      <rPr>
        <sz val="11"/>
        <color theme="1"/>
        <rFont val="游ゴシック"/>
        <family val="3"/>
        <charset val="128"/>
        <scheme val="minor"/>
      </rPr>
      <t>※式２を使用の場合は、システムで自動計算された吸収係数を記入</t>
    </r>
    <rPh sb="0" eb="3">
      <t xml:space="preserve">カツドウク </t>
    </rPh>
    <rPh sb="4" eb="5">
      <t xml:space="preserve">モチイタ </t>
    </rPh>
    <rPh sb="7" eb="11">
      <t xml:space="preserve">キュウシュウケイスウ </t>
    </rPh>
    <rPh sb="21" eb="22">
      <t xml:space="preserve">ネン </t>
    </rPh>
    <rPh sb="28" eb="30">
      <t>シヨウ</t>
    </rPh>
    <rPh sb="31" eb="33">
      <t xml:space="preserve">バアイハ </t>
    </rPh>
    <rPh sb="40" eb="44">
      <t xml:space="preserve">ジドウケイサン </t>
    </rPh>
    <rPh sb="47" eb="51">
      <t xml:space="preserve">キュウシュウケイスウヲ </t>
    </rPh>
    <rPh sb="52" eb="54">
      <t xml:space="preserve">キニュウ </t>
    </rPh>
    <phoneticPr fontId="1"/>
  </si>
  <si>
    <t>もし負の値であれば、ベースラインの欄には「ゼロ」を入力し、備考に「ベースラインがマイナスのため、別項目に吸収量として入力」と付記する。そして、別項目を新たに作成し、面積はダミーとして1ha、吸収係数は算出されたベースライン値を入力、ベースラインをゼロと入力する。これにより、マイナスベースライン値が考慮された申請書全体の吸収量が合うように処理する</t>
    <rPh sb="75" eb="76">
      <t>アラ</t>
    </rPh>
    <rPh sb="78" eb="80">
      <t>サクセイ</t>
    </rPh>
    <rPh sb="82" eb="84">
      <t>メンセキ</t>
    </rPh>
    <rPh sb="95" eb="99">
      <t>キュウシュウケイスウ</t>
    </rPh>
    <rPh sb="100" eb="102">
      <t>サンシュツ</t>
    </rPh>
    <rPh sb="111" eb="112">
      <t>チ</t>
    </rPh>
    <rPh sb="113" eb="115">
      <t>ニュウリョク</t>
    </rPh>
    <rPh sb="126" eb="128">
      <t>ニュウリョク</t>
    </rPh>
    <rPh sb="147" eb="148">
      <t>チ</t>
    </rPh>
    <rPh sb="149" eb="151">
      <t>コウリョ</t>
    </rPh>
    <rPh sb="154" eb="156">
      <t>シンセイ</t>
    </rPh>
    <rPh sb="156" eb="157">
      <t>ショ</t>
    </rPh>
    <rPh sb="157" eb="159">
      <t>ゼンタイ</t>
    </rPh>
    <rPh sb="160" eb="162">
      <t>キュウシュウ</t>
    </rPh>
    <rPh sb="162" eb="163">
      <t>リョウ</t>
    </rPh>
    <rPh sb="164" eb="165">
      <t>ア</t>
    </rPh>
    <rPh sb="169" eb="171">
      <t>ショリ</t>
    </rPh>
    <phoneticPr fontId="1"/>
  </si>
  <si>
    <t>活動区における活動後の実勢面積（ha）</t>
    <rPh sb="0" eb="2">
      <t xml:space="preserve">カツドウ </t>
    </rPh>
    <rPh sb="2" eb="3">
      <t xml:space="preserve">シンセイク </t>
    </rPh>
    <rPh sb="7" eb="9">
      <t>カツドウ</t>
    </rPh>
    <rPh sb="9" eb="10">
      <t>ゴ</t>
    </rPh>
    <rPh sb="11" eb="13">
      <t xml:space="preserve">ジッセイ </t>
    </rPh>
    <rPh sb="13" eb="15">
      <t xml:space="preserve">メンセキ </t>
    </rPh>
    <phoneticPr fontId="1"/>
  </si>
  <si>
    <t>活動区の実勢面積で標準化</t>
    <rPh sb="0" eb="3">
      <t xml:space="preserve">カツドウク </t>
    </rPh>
    <rPh sb="4" eb="6">
      <t>ジッセイ</t>
    </rPh>
    <rPh sb="6" eb="8">
      <t xml:space="preserve">メンセキ </t>
    </rPh>
    <rPh sb="9" eb="12">
      <t xml:space="preserve">ヒョウジュンカ </t>
    </rPh>
    <phoneticPr fontId="1"/>
  </si>
  <si>
    <t>活動区における活動前の吸収量（BACIのBefore）</t>
    <rPh sb="0" eb="2">
      <t>カツドウ</t>
    </rPh>
    <rPh sb="2" eb="3">
      <t>ク</t>
    </rPh>
    <rPh sb="7" eb="9">
      <t>カツドウ</t>
    </rPh>
    <rPh sb="9" eb="10">
      <t>マエ</t>
    </rPh>
    <rPh sb="11" eb="13">
      <t>キュウシュウ</t>
    </rPh>
    <rPh sb="13" eb="14">
      <t>リョウ</t>
    </rPh>
    <phoneticPr fontId="1"/>
  </si>
  <si>
    <t>ベースライン(BeforeとControlの合計)（トンCO2/年）</t>
    <rPh sb="22" eb="24">
      <t>ゴウケイ</t>
    </rPh>
    <rPh sb="32" eb="33">
      <t xml:space="preserve">ネｎ </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</si>
</sst>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0000"/>
    <numFmt numFmtId="177" formatCode="0.0000000"/>
    <numFmt numFmtId="178" formatCode="0.000"/>
    <numFmt numFmtId="179" formatCode="0.000_);[Red]\(0.000\)"/>
    <numFmt numFmtId="180" formatCode="0.00000000"/>
  </numFmts>
  <fonts count="5" x14ac:knownFonts="1">
    <font>
      <sz val="12"/>
      <color theme="1"/>
      <name val="游ゴシック"/>
      <family val="2"/>
      <charset val="128"/>
      <scheme val="minor"/>
    </font>
    <font>
      <sz val="6"/>
      <name val="游ゴシック"/>
      <family val="2"/>
      <charset val="128"/>
      <scheme val="minor"/>
    </font>
    <font>
      <sz val="11"/>
      <color theme="1"/>
      <name val="游ゴシック"/>
      <family val="3"/>
      <charset val="128"/>
      <scheme val="minor"/>
    </font>
    <font>
      <b/>
      <sz val="12"/>
      <color theme="1"/>
      <name val="游ゴシック"/>
      <family val="3"/>
      <charset val="128"/>
      <scheme val="minor"/>
    </font>
    <font>
      <sz val="12"/>
      <name val="游ゴシック"/>
      <family val="2"/>
      <charset val="128"/>
      <scheme val="minor"/>
    </font>
  </fonts>
  <fills count="2">
    <fill>
      <patternFill patternType="none"/>
    </fill>
    <fill>
      <patternFill patternType="gray125"/>
    </fill>
  </fills>
  <borders count="4">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rgb="FFFF0000"/>
      </left>
      <right style="medium">
        <color rgb="FFFF0000"/>
      </right>
      <top style="medium">
        <color rgb="FFFF0000"/>
      </top>
      <bottom style="medium">
        <color rgb="FFFF0000"/>
      </bottom>
      <diagonal/>
    </border>
  </borders>
  <cellStyleXfs count="1">
    <xf numFmtId="0" fontId="0" fillId="0" borderId="0">
      <alignment vertical="center"/>
    </xf>
  </cellStyleXfs>
  <cellXfs count="13">
    <xf numFmtId="0" fontId="0" fillId="0" borderId="0" xfId="0">
      <alignment vertical="center"/>
    </xf>
    <xf numFmtId="0" fontId="3" fillId="0" borderId="0" xfId="0" applyFont="1" applyAlignment="1" applyProtection="1">
      <alignment vertical="center" wrapText="1"/>
      <protection locked="0"/>
    </xf>
    <xf numFmtId="0" fontId="0" fillId="0" borderId="0" xfId="0" applyProtection="1">
      <alignment vertical="center"/>
      <protection locked="0"/>
    </xf>
    <xf numFmtId="0" fontId="0" fillId="0" borderId="0" xfId="0" applyAlignment="1" applyProtection="1">
      <alignment vertical="center" wrapText="1"/>
      <protection locked="0"/>
    </xf>
    <xf numFmtId="0" fontId="0" fillId="0" borderId="1" xfId="0" applyBorder="1" applyProtection="1">
      <alignment vertical="center"/>
      <protection locked="0"/>
    </xf>
    <xf numFmtId="0" fontId="4" fillId="0" borderId="1" xfId="0" applyFont="1" applyBorder="1" applyProtection="1">
      <alignment vertical="center"/>
      <protection locked="0"/>
    </xf>
    <xf numFmtId="176" fontId="4" fillId="0" borderId="1" xfId="0" applyNumberFormat="1" applyFont="1" applyBorder="1" applyProtection="1">
      <alignment vertical="center"/>
      <protection locked="0"/>
    </xf>
    <xf numFmtId="177" fontId="0" fillId="0" borderId="0" xfId="0" applyNumberFormat="1">
      <alignment vertical="center"/>
    </xf>
    <xf numFmtId="178" fontId="0" fillId="0" borderId="3" xfId="0" applyNumberFormat="1" applyBorder="1">
      <alignment vertical="center"/>
    </xf>
    <xf numFmtId="179" fontId="0" fillId="0" borderId="3" xfId="0" applyNumberFormat="1" applyBorder="1">
      <alignment vertical="center"/>
    </xf>
    <xf numFmtId="180" fontId="0" fillId="0" borderId="0" xfId="0" applyNumberFormat="1">
      <alignment vertical="center"/>
    </xf>
    <xf numFmtId="0" fontId="4" fillId="0" borderId="2" xfId="0" applyFont="1" applyFill="1" applyBorder="1" applyProtection="1">
      <alignment vertical="center"/>
      <protection locked="0"/>
    </xf>
    <xf numFmtId="0" fontId="4" fillId="0" borderId="1" xfId="0" applyFont="1" applyFill="1" applyBorder="1" applyProtection="1">
      <alignment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C145C-1EEA-4909-814C-CEAE2A1143A0}">
  <dimension ref="B2:H16"/>
  <sheetViews>
    <sheetView workbookViewId="0">
      <selection activeCell="C13" sqref="C13"/>
    </sheetView>
  </sheetViews>
  <sheetFormatPr defaultColWidth="10.81640625" defaultRowHeight="19.8" x14ac:dyDescent="0.5"/>
  <cols>
    <col min="1" max="1" width="10.81640625" style="2"/>
    <col min="2" max="2" width="52.1796875" style="3" customWidth="1"/>
    <col min="3" max="3" width="11.6328125" style="2" customWidth="1"/>
    <col min="4" max="4" width="4.36328125" style="2" customWidth="1"/>
    <col min="5" max="5" width="37.54296875" style="3" customWidth="1"/>
    <col min="6" max="6" width="11.08984375" style="2" bestFit="1" customWidth="1"/>
    <col min="7" max="7" width="2.54296875" style="2" customWidth="1"/>
    <col min="8" max="8" width="38.54296875" style="3" customWidth="1"/>
    <col min="9" max="16384" width="10.81640625" style="2"/>
  </cols>
  <sheetData>
    <row r="2" spans="2:6" x14ac:dyDescent="0.5">
      <c r="B2" s="1" t="s">
        <v>0</v>
      </c>
      <c r="C2" s="2">
        <f>'St.1_ガラモ場（項目3）'!C13+'St.1_アラメ場（項目4）'!C13+'St.2_ガラモ場（項目5）'!C13+'St.2_アラメ場（項目6）'!C13+'St.3_ガラモ場（項目7）'!C13+'St.3_アラメ場（項目8）'!C13</f>
        <v>0.77800000000000002</v>
      </c>
    </row>
    <row r="4" spans="2:6" x14ac:dyDescent="0.5">
      <c r="B4" s="3" t="s">
        <v>4</v>
      </c>
    </row>
    <row r="5" spans="2:6" ht="20.399999999999999" thickBot="1" x14ac:dyDescent="0.55000000000000004"/>
    <row r="6" spans="2:6" ht="40.200000000000003" customHeight="1" thickBot="1" x14ac:dyDescent="0.55000000000000004">
      <c r="B6" s="3" t="s">
        <v>5</v>
      </c>
      <c r="C6" s="4">
        <v>0</v>
      </c>
      <c r="E6" s="3" t="s">
        <v>12</v>
      </c>
      <c r="F6" s="2">
        <f>C6*C8</f>
        <v>0</v>
      </c>
    </row>
    <row r="7" spans="2:6" ht="40.200000000000003" thickBot="1" x14ac:dyDescent="0.55000000000000004">
      <c r="B7" s="3" t="s">
        <v>10</v>
      </c>
      <c r="C7" s="5">
        <v>4.8916750000000002</v>
      </c>
      <c r="E7" s="3" t="s">
        <v>2</v>
      </c>
      <c r="F7" s="10">
        <f>(C10-C9)*C11</f>
        <v>3.7037460000000002E-4</v>
      </c>
    </row>
    <row r="8" spans="2:6" ht="40.200000000000003" customHeight="1" thickBot="1" x14ac:dyDescent="0.55000000000000004">
      <c r="B8" s="3" t="s">
        <v>8</v>
      </c>
      <c r="C8" s="6">
        <v>2.1410499999999999</v>
      </c>
      <c r="E8" s="3" t="s">
        <v>11</v>
      </c>
      <c r="F8">
        <f>IF(F7&gt;0, F7/C10*C7, F7/C9*C6)</f>
        <v>0.45578670980000002</v>
      </c>
    </row>
    <row r="9" spans="2:6" ht="40.200000000000003" customHeight="1" thickBot="1" x14ac:dyDescent="0.55000000000000004">
      <c r="B9" s="3" t="s">
        <v>6</v>
      </c>
      <c r="C9" s="5">
        <v>0</v>
      </c>
    </row>
    <row r="10" spans="2:6" ht="40.200000000000003" customHeight="1" thickBot="1" x14ac:dyDescent="0.55000000000000004">
      <c r="B10" s="3" t="s">
        <v>7</v>
      </c>
      <c r="C10" s="11">
        <v>3.9750000000000002E-3</v>
      </c>
    </row>
    <row r="11" spans="2:6" ht="40.200000000000003" customHeight="1" thickBot="1" x14ac:dyDescent="0.55000000000000004">
      <c r="B11" s="3" t="s">
        <v>1</v>
      </c>
      <c r="C11" s="6">
        <f>ROUNDDOWN(0.000372705065392/0.004,6)</f>
        <v>9.3175999999999995E-2</v>
      </c>
    </row>
    <row r="12" spans="2:6" ht="40.200000000000003" customHeight="1" thickBot="1" x14ac:dyDescent="0.55000000000000004"/>
    <row r="13" spans="2:6" ht="40.200000000000003" customHeight="1" thickBot="1" x14ac:dyDescent="0.55000000000000004">
      <c r="B13" s="3" t="s">
        <v>13</v>
      </c>
      <c r="C13" s="8">
        <f>ROUNDDOWN(F6+F8,3)</f>
        <v>0.45500000000000002</v>
      </c>
    </row>
    <row r="15" spans="2:6" ht="39.6" x14ac:dyDescent="0.5">
      <c r="E15" s="3" t="s">
        <v>3</v>
      </c>
    </row>
    <row r="16" spans="2:6" ht="178.2" x14ac:dyDescent="0.5">
      <c r="E16" s="3" t="s">
        <v>9</v>
      </c>
    </row>
  </sheetData>
  <phoneticPr fontId="1"/>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9938E-7AFB-9643-BE2B-868566DA40DC}">
  <dimension ref="B2:H16"/>
  <sheetViews>
    <sheetView workbookViewId="0">
      <selection activeCell="C8" sqref="C8"/>
    </sheetView>
  </sheetViews>
  <sheetFormatPr defaultColWidth="10.81640625" defaultRowHeight="19.8" x14ac:dyDescent="0.5"/>
  <cols>
    <col min="1" max="1" width="10.81640625" style="2"/>
    <col min="2" max="2" width="52.1796875" style="3" customWidth="1"/>
    <col min="3" max="3" width="11.6328125" style="2" customWidth="1"/>
    <col min="4" max="4" width="4.36328125" style="2" customWidth="1"/>
    <col min="5" max="5" width="37.54296875" style="3" customWidth="1"/>
    <col min="6" max="6" width="11.08984375" style="2" bestFit="1" customWidth="1"/>
    <col min="7" max="7" width="2.54296875" style="2" customWidth="1"/>
    <col min="8" max="8" width="38.54296875" style="3" customWidth="1"/>
    <col min="9" max="16384" width="10.81640625" style="2"/>
  </cols>
  <sheetData>
    <row r="2" spans="2:6" x14ac:dyDescent="0.5">
      <c r="B2" s="1" t="s">
        <v>0</v>
      </c>
    </row>
    <row r="4" spans="2:6" x14ac:dyDescent="0.5">
      <c r="B4" s="3" t="s">
        <v>4</v>
      </c>
    </row>
    <row r="5" spans="2:6" ht="20.399999999999999" thickBot="1" x14ac:dyDescent="0.55000000000000004"/>
    <row r="6" spans="2:6" ht="40.200000000000003" customHeight="1" thickBot="1" x14ac:dyDescent="0.55000000000000004">
      <c r="B6" s="3" t="s">
        <v>5</v>
      </c>
      <c r="C6" s="4">
        <v>0</v>
      </c>
      <c r="E6" s="3" t="s">
        <v>12</v>
      </c>
      <c r="F6" s="2">
        <f>C6*C8</f>
        <v>0</v>
      </c>
    </row>
    <row r="7" spans="2:6" ht="40.200000000000003" thickBot="1" x14ac:dyDescent="0.55000000000000004">
      <c r="B7" s="3" t="s">
        <v>10</v>
      </c>
      <c r="C7" s="6">
        <v>0.38355</v>
      </c>
      <c r="E7" s="3" t="s">
        <v>2</v>
      </c>
      <c r="F7" s="10">
        <f>(C10-C9)*C11</f>
        <v>3.7037460000000002E-4</v>
      </c>
    </row>
    <row r="8" spans="2:6" ht="40.200000000000003" customHeight="1" thickBot="1" x14ac:dyDescent="0.55000000000000004">
      <c r="B8" s="3" t="s">
        <v>8</v>
      </c>
      <c r="C8" s="6">
        <v>1.6414800000000001</v>
      </c>
      <c r="E8" s="3" t="s">
        <v>11</v>
      </c>
      <c r="F8">
        <f>IF(F7&gt;0, F7/C10*C7, F7/C9*C6)</f>
        <v>3.5737654799999997E-2</v>
      </c>
    </row>
    <row r="9" spans="2:6" ht="40.200000000000003" customHeight="1" thickBot="1" x14ac:dyDescent="0.55000000000000004">
      <c r="B9" s="3" t="s">
        <v>6</v>
      </c>
      <c r="C9" s="5">
        <v>0</v>
      </c>
    </row>
    <row r="10" spans="2:6" ht="40.200000000000003" customHeight="1" thickBot="1" x14ac:dyDescent="0.55000000000000004">
      <c r="B10" s="3" t="s">
        <v>7</v>
      </c>
      <c r="C10" s="11">
        <v>3.9750000000000002E-3</v>
      </c>
    </row>
    <row r="11" spans="2:6" ht="40.200000000000003" customHeight="1" thickBot="1" x14ac:dyDescent="0.55000000000000004">
      <c r="B11" s="3" t="s">
        <v>1</v>
      </c>
      <c r="C11" s="6">
        <f>ROUNDDOWN(0.000372705065392/0.004,6)</f>
        <v>9.3175999999999995E-2</v>
      </c>
    </row>
    <row r="12" spans="2:6" ht="40.200000000000003" customHeight="1" thickBot="1" x14ac:dyDescent="0.55000000000000004"/>
    <row r="13" spans="2:6" ht="40.200000000000003" customHeight="1" thickBot="1" x14ac:dyDescent="0.55000000000000004">
      <c r="B13" s="3" t="s">
        <v>13</v>
      </c>
      <c r="C13" s="8">
        <f>ROUNDDOWN(F6+F8,3)</f>
        <v>3.5000000000000003E-2</v>
      </c>
    </row>
    <row r="15" spans="2:6" ht="39.6" x14ac:dyDescent="0.5">
      <c r="E15" s="3" t="s">
        <v>3</v>
      </c>
    </row>
    <row r="16" spans="2:6" ht="178.2" x14ac:dyDescent="0.5">
      <c r="E16" s="3" t="s">
        <v>9</v>
      </c>
    </row>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8047A-1806-4815-827C-C0C718F6C515}">
  <dimension ref="B2:H16"/>
  <sheetViews>
    <sheetView workbookViewId="0">
      <selection activeCell="C9" sqref="C9"/>
    </sheetView>
  </sheetViews>
  <sheetFormatPr defaultColWidth="10.81640625" defaultRowHeight="19.8" x14ac:dyDescent="0.5"/>
  <cols>
    <col min="1" max="1" width="10.81640625" style="2"/>
    <col min="2" max="2" width="52.1796875" style="3" customWidth="1"/>
    <col min="3" max="3" width="11.6328125" style="2" customWidth="1"/>
    <col min="4" max="4" width="4.36328125" style="2" customWidth="1"/>
    <col min="5" max="5" width="37.54296875" style="3" customWidth="1"/>
    <col min="6" max="6" width="12.1796875" style="2" bestFit="1" customWidth="1"/>
    <col min="7" max="7" width="2.54296875" style="2" customWidth="1"/>
    <col min="8" max="8" width="38.54296875" style="3" customWidth="1"/>
    <col min="9" max="16384" width="10.81640625" style="2"/>
  </cols>
  <sheetData>
    <row r="2" spans="2:6" x14ac:dyDescent="0.5">
      <c r="B2" s="1" t="s">
        <v>0</v>
      </c>
    </row>
    <row r="4" spans="2:6" x14ac:dyDescent="0.5">
      <c r="B4" s="3" t="s">
        <v>4</v>
      </c>
    </row>
    <row r="5" spans="2:6" ht="20.399999999999999" thickBot="1" x14ac:dyDescent="0.55000000000000004"/>
    <row r="6" spans="2:6" ht="40.200000000000003" customHeight="1" thickBot="1" x14ac:dyDescent="0.55000000000000004">
      <c r="B6" s="3" t="s">
        <v>5</v>
      </c>
      <c r="C6" s="4">
        <v>0</v>
      </c>
      <c r="E6" s="3" t="s">
        <v>12</v>
      </c>
      <c r="F6" s="2">
        <f>C6*C8</f>
        <v>0</v>
      </c>
    </row>
    <row r="7" spans="2:6" ht="40.200000000000003" thickBot="1" x14ac:dyDescent="0.55000000000000004">
      <c r="B7" s="3" t="s">
        <v>10</v>
      </c>
      <c r="C7" s="5">
        <v>2.3362750000000001</v>
      </c>
      <c r="E7" s="3" t="s">
        <v>2</v>
      </c>
      <c r="F7" s="10">
        <f>(C10-C9)*C11</f>
        <v>3.7037565873329999E-4</v>
      </c>
    </row>
    <row r="8" spans="2:6" ht="40.200000000000003" customHeight="1" thickBot="1" x14ac:dyDescent="0.55000000000000004">
      <c r="B8" s="3" t="s">
        <v>8</v>
      </c>
      <c r="C8" s="6">
        <v>1.12093</v>
      </c>
      <c r="E8" s="3" t="s">
        <v>11</v>
      </c>
      <c r="F8">
        <f>IF(F7&gt;0, F7/C10*C7, F7/C9*C6)</f>
        <v>0.21768538166217372</v>
      </c>
    </row>
    <row r="9" spans="2:6" ht="40.200000000000003" customHeight="1" thickBot="1" x14ac:dyDescent="0.55000000000000004">
      <c r="B9" s="3" t="s">
        <v>6</v>
      </c>
      <c r="C9" s="5">
        <v>0</v>
      </c>
    </row>
    <row r="10" spans="2:6" ht="40.200000000000003" customHeight="1" thickBot="1" x14ac:dyDescent="0.55000000000000004">
      <c r="B10" s="3" t="s">
        <v>7</v>
      </c>
      <c r="C10" s="11">
        <v>3.9750000000000002E-3</v>
      </c>
    </row>
    <row r="11" spans="2:6" ht="40.200000000000003" customHeight="1" thickBot="1" x14ac:dyDescent="0.55000000000000004">
      <c r="B11" s="3" t="s">
        <v>1</v>
      </c>
      <c r="C11" s="6">
        <f>0.000372705065392/0.004</f>
        <v>9.3176266347999998E-2</v>
      </c>
    </row>
    <row r="12" spans="2:6" ht="40.200000000000003" customHeight="1" thickBot="1" x14ac:dyDescent="0.55000000000000004"/>
    <row r="13" spans="2:6" ht="40.200000000000003" customHeight="1" thickBot="1" x14ac:dyDescent="0.55000000000000004">
      <c r="B13" s="3" t="s">
        <v>13</v>
      </c>
      <c r="C13" s="8">
        <f>ROUNDDOWN(F6+F8,3)</f>
        <v>0.217</v>
      </c>
    </row>
    <row r="15" spans="2:6" ht="39.6" x14ac:dyDescent="0.5">
      <c r="E15" s="3" t="s">
        <v>3</v>
      </c>
    </row>
    <row r="16" spans="2:6" ht="178.2" x14ac:dyDescent="0.5">
      <c r="E16" s="3" t="s">
        <v>9</v>
      </c>
    </row>
  </sheetData>
  <phoneticPr fontId="1"/>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FB4DBF-5776-46D3-92E7-8B12A5C91137}">
  <dimension ref="B2:H16"/>
  <sheetViews>
    <sheetView workbookViewId="0">
      <selection activeCell="C8" sqref="C8"/>
    </sheetView>
  </sheetViews>
  <sheetFormatPr defaultColWidth="10.81640625" defaultRowHeight="19.8" x14ac:dyDescent="0.5"/>
  <cols>
    <col min="1" max="1" width="10.81640625" style="2"/>
    <col min="2" max="2" width="52.1796875" style="3" customWidth="1"/>
    <col min="3" max="3" width="11.6328125" style="2" customWidth="1"/>
    <col min="4" max="4" width="4.36328125" style="2" customWidth="1"/>
    <col min="5" max="5" width="37.54296875" style="3" customWidth="1"/>
    <col min="6" max="6" width="10.81640625" style="2"/>
    <col min="7" max="7" width="2.54296875" style="2" customWidth="1"/>
    <col min="8" max="8" width="38.54296875" style="3" customWidth="1"/>
    <col min="9" max="16384" width="10.81640625" style="2"/>
  </cols>
  <sheetData>
    <row r="2" spans="2:6" x14ac:dyDescent="0.5">
      <c r="B2" s="1" t="s">
        <v>0</v>
      </c>
    </row>
    <row r="4" spans="2:6" x14ac:dyDescent="0.5">
      <c r="B4" s="3" t="s">
        <v>4</v>
      </c>
    </row>
    <row r="5" spans="2:6" ht="20.399999999999999" thickBot="1" x14ac:dyDescent="0.55000000000000004"/>
    <row r="6" spans="2:6" ht="40.200000000000003" customHeight="1" thickBot="1" x14ac:dyDescent="0.55000000000000004">
      <c r="B6" s="3" t="s">
        <v>5</v>
      </c>
      <c r="C6" s="4">
        <v>0</v>
      </c>
      <c r="E6" s="3" t="s">
        <v>12</v>
      </c>
      <c r="F6" s="2">
        <f>C6*C8</f>
        <v>0</v>
      </c>
    </row>
    <row r="7" spans="2:6" ht="40.200000000000003" thickBot="1" x14ac:dyDescent="0.55000000000000004">
      <c r="B7" s="3" t="s">
        <v>10</v>
      </c>
      <c r="C7" s="6">
        <v>0.24795</v>
      </c>
      <c r="E7" s="3" t="s">
        <v>2</v>
      </c>
      <c r="F7">
        <f>(C10-C9)*C11</f>
        <v>3.7037565873329999E-4</v>
      </c>
    </row>
    <row r="8" spans="2:6" ht="40.200000000000003" customHeight="1" thickBot="1" x14ac:dyDescent="0.55000000000000004">
      <c r="B8" s="3" t="s">
        <v>8</v>
      </c>
      <c r="C8" s="5">
        <v>0.63073299999999999</v>
      </c>
      <c r="E8" s="3" t="s">
        <v>11</v>
      </c>
      <c r="F8">
        <f>IF(F7&gt;0, F7/C10*C7, F7/C9*C6)</f>
        <v>2.31030552409866E-2</v>
      </c>
    </row>
    <row r="9" spans="2:6" ht="40.200000000000003" customHeight="1" thickBot="1" x14ac:dyDescent="0.55000000000000004">
      <c r="B9" s="3" t="s">
        <v>6</v>
      </c>
      <c r="C9" s="5">
        <v>0</v>
      </c>
    </row>
    <row r="10" spans="2:6" ht="40.200000000000003" customHeight="1" thickBot="1" x14ac:dyDescent="0.55000000000000004">
      <c r="B10" s="3" t="s">
        <v>7</v>
      </c>
      <c r="C10" s="11">
        <v>3.9750000000000002E-3</v>
      </c>
    </row>
    <row r="11" spans="2:6" ht="40.200000000000003" customHeight="1" thickBot="1" x14ac:dyDescent="0.55000000000000004">
      <c r="B11" s="3" t="s">
        <v>1</v>
      </c>
      <c r="C11" s="6">
        <f>0.000372705065392/0.004</f>
        <v>9.3176266347999998E-2</v>
      </c>
    </row>
    <row r="12" spans="2:6" ht="40.200000000000003" customHeight="1" thickBot="1" x14ac:dyDescent="0.55000000000000004"/>
    <row r="13" spans="2:6" ht="40.200000000000003" customHeight="1" thickBot="1" x14ac:dyDescent="0.55000000000000004">
      <c r="B13" s="3" t="s">
        <v>13</v>
      </c>
      <c r="C13" s="9">
        <f>ROUNDDOWN(F6+F8,3)</f>
        <v>2.3E-2</v>
      </c>
    </row>
    <row r="15" spans="2:6" ht="39.6" x14ac:dyDescent="0.5">
      <c r="E15" s="3" t="s">
        <v>3</v>
      </c>
    </row>
    <row r="16" spans="2:6" ht="178.2" x14ac:dyDescent="0.5">
      <c r="E16" s="3" t="s">
        <v>9</v>
      </c>
    </row>
  </sheetData>
  <phoneticPr fontId="1"/>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53B57-C02B-4463-9B88-78CDAEB4F519}">
  <dimension ref="B2:H16"/>
  <sheetViews>
    <sheetView workbookViewId="0">
      <selection activeCell="C9" sqref="C9"/>
    </sheetView>
  </sheetViews>
  <sheetFormatPr defaultColWidth="10.81640625" defaultRowHeight="19.8" x14ac:dyDescent="0.5"/>
  <cols>
    <col min="1" max="1" width="10.81640625" style="2"/>
    <col min="2" max="2" width="52.1796875" style="3" customWidth="1"/>
    <col min="3" max="3" width="11.6328125" style="2" customWidth="1"/>
    <col min="4" max="4" width="4.36328125" style="2" customWidth="1"/>
    <col min="5" max="5" width="37.54296875" style="3" customWidth="1"/>
    <col min="6" max="6" width="10.81640625" style="2"/>
    <col min="7" max="7" width="2.54296875" style="2" customWidth="1"/>
    <col min="8" max="8" width="38.54296875" style="3" customWidth="1"/>
    <col min="9" max="16384" width="10.81640625" style="2"/>
  </cols>
  <sheetData>
    <row r="2" spans="2:6" x14ac:dyDescent="0.5">
      <c r="B2" s="1" t="s">
        <v>0</v>
      </c>
    </row>
    <row r="4" spans="2:6" x14ac:dyDescent="0.5">
      <c r="B4" s="3" t="s">
        <v>4</v>
      </c>
    </row>
    <row r="5" spans="2:6" ht="20.399999999999999" thickBot="1" x14ac:dyDescent="0.55000000000000004"/>
    <row r="6" spans="2:6" ht="40.200000000000003" customHeight="1" thickBot="1" x14ac:dyDescent="0.55000000000000004">
      <c r="B6" s="3" t="s">
        <v>5</v>
      </c>
      <c r="C6" s="4">
        <v>0</v>
      </c>
      <c r="E6" s="3" t="s">
        <v>12</v>
      </c>
      <c r="F6" s="2">
        <f>C6*C8</f>
        <v>0</v>
      </c>
    </row>
    <row r="7" spans="2:6" ht="40.200000000000003" thickBot="1" x14ac:dyDescent="0.55000000000000004">
      <c r="B7" s="3" t="s">
        <v>10</v>
      </c>
      <c r="C7" s="5">
        <v>0.353325</v>
      </c>
      <c r="E7" s="3" t="s">
        <v>2</v>
      </c>
      <c r="F7">
        <f>(C10-C9)*C11</f>
        <v>3.7037565873329999E-4</v>
      </c>
    </row>
    <row r="8" spans="2:6" ht="40.200000000000003" customHeight="1" thickBot="1" x14ac:dyDescent="0.55000000000000004">
      <c r="B8" s="3" t="s">
        <v>8</v>
      </c>
      <c r="C8" s="5">
        <v>0.32278099999999998</v>
      </c>
      <c r="E8" s="3" t="s">
        <v>11</v>
      </c>
      <c r="F8">
        <f>IF(F7&gt;0, F7/C10*C7, F7/C9*C6)</f>
        <v>3.2921504307407097E-2</v>
      </c>
    </row>
    <row r="9" spans="2:6" ht="40.200000000000003" customHeight="1" thickBot="1" x14ac:dyDescent="0.55000000000000004">
      <c r="B9" s="3" t="s">
        <v>6</v>
      </c>
      <c r="C9" s="5">
        <v>0</v>
      </c>
    </row>
    <row r="10" spans="2:6" ht="40.200000000000003" customHeight="1" thickBot="1" x14ac:dyDescent="0.55000000000000004">
      <c r="B10" s="3" t="s">
        <v>7</v>
      </c>
      <c r="C10" s="11">
        <v>3.9750000000000002E-3</v>
      </c>
    </row>
    <row r="11" spans="2:6" ht="40.200000000000003" customHeight="1" thickBot="1" x14ac:dyDescent="0.55000000000000004">
      <c r="B11" s="3" t="s">
        <v>1</v>
      </c>
      <c r="C11" s="6">
        <f>0.000372705065392/0.004</f>
        <v>9.3176266347999998E-2</v>
      </c>
    </row>
    <row r="12" spans="2:6" ht="40.200000000000003" customHeight="1" thickBot="1" x14ac:dyDescent="0.55000000000000004"/>
    <row r="13" spans="2:6" ht="40.200000000000003" customHeight="1" thickBot="1" x14ac:dyDescent="0.55000000000000004">
      <c r="B13" s="3" t="s">
        <v>13</v>
      </c>
      <c r="C13" s="8">
        <f>ROUNDDOWN(F6+F8,3)</f>
        <v>3.2000000000000001E-2</v>
      </c>
    </row>
    <row r="15" spans="2:6" ht="39.6" x14ac:dyDescent="0.5">
      <c r="E15" s="3" t="s">
        <v>3</v>
      </c>
    </row>
    <row r="16" spans="2:6" ht="178.2" x14ac:dyDescent="0.5">
      <c r="E16" s="3" t="s">
        <v>9</v>
      </c>
    </row>
  </sheetData>
  <phoneticPr fontId="1"/>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21D81-F3C0-4475-A899-CA6E39753728}">
  <dimension ref="B2:H16"/>
  <sheetViews>
    <sheetView tabSelected="1" zoomScale="85" zoomScaleNormal="85" workbookViewId="0">
      <selection activeCell="E11" sqref="E11"/>
    </sheetView>
  </sheetViews>
  <sheetFormatPr defaultColWidth="10.81640625" defaultRowHeight="19.8" x14ac:dyDescent="0.5"/>
  <cols>
    <col min="1" max="1" width="10.81640625" style="2"/>
    <col min="2" max="2" width="52.1796875" style="3" customWidth="1"/>
    <col min="3" max="3" width="11.6328125" style="2" customWidth="1"/>
    <col min="4" max="4" width="4.36328125" style="2" customWidth="1"/>
    <col min="5" max="5" width="37.54296875" style="3" customWidth="1"/>
    <col min="6" max="6" width="10.81640625" style="2"/>
    <col min="7" max="7" width="2.54296875" style="2" customWidth="1"/>
    <col min="8" max="8" width="38.54296875" style="3" customWidth="1"/>
    <col min="9" max="16384" width="10.81640625" style="2"/>
  </cols>
  <sheetData>
    <row r="2" spans="2:6" x14ac:dyDescent="0.5">
      <c r="B2" s="1" t="s">
        <v>0</v>
      </c>
    </row>
    <row r="4" spans="2:6" x14ac:dyDescent="0.5">
      <c r="B4" s="3" t="s">
        <v>4</v>
      </c>
    </row>
    <row r="5" spans="2:6" ht="20.399999999999999" thickBot="1" x14ac:dyDescent="0.55000000000000004"/>
    <row r="6" spans="2:6" ht="40.200000000000003" customHeight="1" thickBot="1" x14ac:dyDescent="0.55000000000000004">
      <c r="B6" s="3" t="s">
        <v>5</v>
      </c>
      <c r="C6" s="4">
        <v>0</v>
      </c>
      <c r="E6" s="3" t="s">
        <v>12</v>
      </c>
      <c r="F6" s="2">
        <f>C6*C8</f>
        <v>0</v>
      </c>
    </row>
    <row r="7" spans="2:6" ht="40.200000000000003" thickBot="1" x14ac:dyDescent="0.55000000000000004">
      <c r="B7" s="3" t="s">
        <v>10</v>
      </c>
      <c r="C7" s="12">
        <v>0.18074999999999999</v>
      </c>
      <c r="E7" s="3" t="s">
        <v>2</v>
      </c>
      <c r="F7" s="7">
        <f>(C10-C9)*C11</f>
        <v>3.7037565873329999E-4</v>
      </c>
    </row>
    <row r="8" spans="2:6" ht="40.200000000000003" customHeight="1" thickBot="1" x14ac:dyDescent="0.55000000000000004">
      <c r="B8" s="3" t="s">
        <v>8</v>
      </c>
      <c r="C8" s="5">
        <v>0.81049199999999999</v>
      </c>
      <c r="E8" s="3" t="s">
        <v>11</v>
      </c>
      <c r="F8">
        <f>IF(F7&gt;0, F7/C10*C7, F7/C9*C6)</f>
        <v>1.6841610142401001E-2</v>
      </c>
    </row>
    <row r="9" spans="2:6" ht="40.200000000000003" customHeight="1" thickBot="1" x14ac:dyDescent="0.55000000000000004">
      <c r="B9" s="3" t="s">
        <v>6</v>
      </c>
      <c r="C9" s="5">
        <v>0</v>
      </c>
    </row>
    <row r="10" spans="2:6" ht="40.200000000000003" customHeight="1" thickBot="1" x14ac:dyDescent="0.55000000000000004">
      <c r="B10" s="3" t="s">
        <v>7</v>
      </c>
      <c r="C10" s="11">
        <v>3.9750000000000002E-3</v>
      </c>
    </row>
    <row r="11" spans="2:6" ht="40.200000000000003" customHeight="1" thickBot="1" x14ac:dyDescent="0.55000000000000004">
      <c r="B11" s="3" t="s">
        <v>1</v>
      </c>
      <c r="C11" s="6">
        <f>0.000372705065392/0.004</f>
        <v>9.3176266347999998E-2</v>
      </c>
    </row>
    <row r="12" spans="2:6" ht="40.200000000000003" customHeight="1" thickBot="1" x14ac:dyDescent="0.55000000000000004"/>
    <row r="13" spans="2:6" ht="40.200000000000003" customHeight="1" thickBot="1" x14ac:dyDescent="0.55000000000000004">
      <c r="B13" s="3" t="s">
        <v>13</v>
      </c>
      <c r="C13" s="9">
        <f>ROUNDDOWN(F6+F8,3)</f>
        <v>1.6E-2</v>
      </c>
    </row>
    <row r="15" spans="2:6" ht="39.6" x14ac:dyDescent="0.5">
      <c r="E15" s="3" t="s">
        <v>3</v>
      </c>
    </row>
    <row r="16" spans="2:6" ht="178.2" x14ac:dyDescent="0.5">
      <c r="E16" s="3" t="s">
        <v>9</v>
      </c>
    </row>
  </sheetData>
  <phoneticPr fontId="1"/>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St.1_ガラモ場（項目3）</vt:lpstr>
      <vt:lpstr>St.1_アラメ場（項目4）</vt:lpstr>
      <vt:lpstr>St.2_ガラモ場（項目5）</vt:lpstr>
      <vt:lpstr>St.2_アラメ場（項目6）</vt:lpstr>
      <vt:lpstr>St.3_ガラモ場（項目7）</vt:lpstr>
      <vt:lpstr>St.3_アラメ場（項目8）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Tomohiro Kuwae</dc:creator>
  <cp:lastModifiedBy>鈴木　広美</cp:lastModifiedBy>
  <cp:lastPrinted>2025-10-09T02:06:15Z</cp:lastPrinted>
  <dcterms:created xsi:type="dcterms:W3CDTF">2025-09-29T04:12:36Z</dcterms:created>
  <dcterms:modified xsi:type="dcterms:W3CDTF">2025-11-14T13:21:40Z</dcterms:modified>
</cp:coreProperties>
</file>